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8800" windowHeight="12300"/>
  </bookViews>
  <sheets>
    <sheet name="CONTROL CENTER DATA TABLE" sheetId="2" r:id="rId1"/>
  </sheets>
  <externalReferences>
    <externalReference r:id="rId2"/>
  </externalReferences>
  <definedNames>
    <definedName name="BELDEN">#REF!</definedName>
    <definedName name="BRACKET">#REF!</definedName>
    <definedName name="CENTERON">#REF!</definedName>
    <definedName name="COLOR">'[1]TIMING CHART'!$N$10:$N$13</definedName>
    <definedName name="conductors10">INDEX(#REF!,,MATCH(#REF!,MATERIAL,0))</definedName>
    <definedName name="conductors11">INDEX(#REF!,,MATCH(#REF!,MATERIAL,0))</definedName>
    <definedName name="conductors12">INDEX(#REF!,,MATCH(#REF!,MATERIAL,0))</definedName>
    <definedName name="conductors13">INDEX(#REF!,,MATCH(#REF!,MATERIAL,0))</definedName>
    <definedName name="conductors14">INDEX(#REF!,,MATCH(#REF!,MATERIAL,0))</definedName>
    <definedName name="conductors15">INDEX(#REF!,,MATCH(#REF!,MATERIAL,0))</definedName>
    <definedName name="conductors16">INDEX(#REF!,,MATCH(#REF!,MATERIAL,0))</definedName>
    <definedName name="conductors17">INDEX(#REF!,,MATCH(#REF!,MATERIAL,0))</definedName>
    <definedName name="conductors18">INDEX(#REF!,,MATCH(#REF!,MATERIAL,0))</definedName>
    <definedName name="conductors19">INDEX(#REF!,,MATCH(#REF!,MATERIAL,0))</definedName>
    <definedName name="conductors20">INDEX(#REF!,,MATCH(#REF!,MATERIAL,0))</definedName>
    <definedName name="conductors21">INDEX(#REF!,,MATCH(#REF!,MATERIAL,0))</definedName>
    <definedName name="conductors22">INDEX(#REF!,,MATCH(#REF!,MATERIAL,0))</definedName>
    <definedName name="conductors23">INDEX(#REF!,,MATCH(#REF!,MATERIAL,0))</definedName>
    <definedName name="conductors24">INDEX(#REF!,,MATCH(#REF!,MATERIAL,0))</definedName>
    <definedName name="conductors25">INDEX(#REF!,,MATCH(#REF!,MATERIAL,0))</definedName>
    <definedName name="conductors26">INDEX(#REF!,,MATCH(#REF!,MATERIAL,0))</definedName>
    <definedName name="conductors27">INDEX(#REF!,,MATCH(#REF!,MATERIAL,0))</definedName>
    <definedName name="conductors28">INDEX(#REF!,,MATCH(#REF!,MATERIAL,0))</definedName>
    <definedName name="conductors29">INDEX(#REF!,,MATCH(#REF!,MATERIAL,0))</definedName>
    <definedName name="conductors5">INDEX(#REF!,,MATCH(#REF!,MATERIAL,0))</definedName>
    <definedName name="conductors6">INDEX(#REF!,,MATCH(#REF!,MATERIAL,0))</definedName>
    <definedName name="conductors7">INDEX(#REF!,,MATCH(#REF!,MATERIAL,0))</definedName>
    <definedName name="conductors8">INDEX(#REF!,,MATCH(#REF!,MATERIAL,0))</definedName>
    <definedName name="conductors9">INDEX(#REF!,,MATCH(#REF!,MATERIAL,0))</definedName>
    <definedName name="DASH">#REF!</definedName>
    <definedName name="EXTENSION?">#REF!</definedName>
    <definedName name="IMSA">#REF!</definedName>
    <definedName name="LDF">#REF!</definedName>
    <definedName name="LENSSIZE">#REF!</definedName>
    <definedName name="MATERIAL">#REF!</definedName>
    <definedName name="OBJECT">#REF!</definedName>
    <definedName name="PE">#REF!</definedName>
    <definedName name="PUSHBUTTON">#REF!</definedName>
    <definedName name="RAKE">#REF!</definedName>
    <definedName name="RGANTENNA">#REF!</definedName>
    <definedName name="RGCOAX">#REF!</definedName>
    <definedName name="RGPOWER">#REF!</definedName>
    <definedName name="SIGNAL">#REF!</definedName>
    <definedName name="SIGNALHEADS">#REF!</definedName>
    <definedName name="SPECIFICATION">#REF!</definedName>
    <definedName name="STARTIN">'[1]TIMING CHART'!$N$6:$N$8</definedName>
    <definedName name="TIMINGCHART">'[1]TIMING CHART'!$N$1:$N$3</definedName>
    <definedName name="UL">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E3" i="2"/>
  <c r="H3" i="2"/>
  <c r="C5" i="2"/>
  <c r="E5" i="2" s="1"/>
  <c r="C3" i="2"/>
</calcChain>
</file>

<file path=xl/sharedStrings.xml><?xml version="1.0" encoding="utf-8"?>
<sst xmlns="http://schemas.openxmlformats.org/spreadsheetml/2006/main" count="31" uniqueCount="19">
  <si>
    <t>-</t>
  </si>
  <si>
    <t>CONTROL
CENTER
DESIGNATION</t>
  </si>
  <si>
    <t>LINE
VOLTS</t>
  </si>
  <si>
    <t>CONNECTED
LOAD (KVA)</t>
  </si>
  <si>
    <t>SERVICE
ENTRANCE
CONDUCTOR
SIZE - AWG</t>
  </si>
  <si>
    <t>ENCLOSURE
RATING
(AMPS)</t>
  </si>
  <si>
    <t>CIRCUIT
NO.</t>
  </si>
  <si>
    <t>CIRCUIT
LOAD
AMPS</t>
  </si>
  <si>
    <t>CIRCUIT
FUSE
SIZE
AMPS</t>
  </si>
  <si>
    <t>CIRCUIT
CABLE
SIZE
AWG</t>
  </si>
  <si>
    <t>MAINTAINING
AGENCY</t>
  </si>
  <si>
    <t>CONTROL CENTER DATA</t>
  </si>
  <si>
    <t>1/0</t>
  </si>
  <si>
    <t>2/0</t>
  </si>
  <si>
    <t>ODOT</t>
  </si>
  <si>
    <t>#1/0</t>
  </si>
  <si>
    <t>I</t>
  </si>
  <si>
    <t>J</t>
  </si>
  <si>
    <t>PROPOSED
PS-'M'
240/480V
1PH, 3-WIRE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</si>
</sst>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quotePrefix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2" xfId="0" quotePrefix="1" applyFont="1" applyBorder="1" applyAlignment="1" applyProtection="1">
      <alignment horizontal="center" vertical="center"/>
      <protection locked="0"/>
    </xf>
    <xf numFmtId="0" fontId="1" fillId="0" borderId="3" xfId="0" quotePrefix="1" applyFont="1" applyBorder="1" applyAlignment="1" applyProtection="1">
      <alignment horizontal="center" vertical="center"/>
      <protection locked="0"/>
    </xf>
    <xf numFmtId="0" fontId="1" fillId="0" borderId="4" xfId="0" quotePrefix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2" xfId="0" quotePrefix="1" applyNumberFormat="1" applyFont="1" applyBorder="1" applyAlignment="1" applyProtection="1">
      <alignment horizontal="center" vertical="center"/>
      <protection locked="0"/>
    </xf>
    <xf numFmtId="164" fontId="1" fillId="0" borderId="3" xfId="0" quotePrefix="1" applyNumberFormat="1" applyFont="1" applyBorder="1" applyAlignment="1" applyProtection="1">
      <alignment horizontal="center" vertical="center"/>
      <protection locked="0"/>
    </xf>
    <xf numFmtId="164" fontId="1" fillId="0" borderId="4" xfId="0" quotePrefix="1" applyNumberFormat="1" applyFont="1" applyBorder="1" applyAlignment="1" applyProtection="1">
      <alignment horizontal="center" vertical="center"/>
      <protection locked="0"/>
    </xf>
    <xf numFmtId="0" fontId="1" fillId="0" borderId="2" xfId="0" quotePrefix="1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O\Admin\Documents\Signal%20Design%20Reference%20Packet\Rev%204_01-15-16\OTO%20-%20Standard%20Signal%20Plan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ING CHART"/>
      <sheetName val="SIGNAL DETECTOR CHART"/>
      <sheetName val="RADAR DETECTION CHART"/>
      <sheetName val="MAST ARM TABLE"/>
      <sheetName val="STRAIN POLE"/>
      <sheetName val="FIELD WIRING HOOK-UP"/>
      <sheetName val="COORD SPLITS"/>
      <sheetName val="COORD TIMING PLANS"/>
      <sheetName val="COORD SETTINGS (ECONOLITE)"/>
      <sheetName val="COORD SETTINGS (SIEMENS)"/>
      <sheetName val="VOLUME"/>
      <sheetName val="VOL. INFO"/>
    </sheetNames>
    <sheetDataSet>
      <sheetData sheetId="0">
        <row r="1">
          <cell r="N1" t="str">
            <v>-</v>
          </cell>
        </row>
        <row r="2">
          <cell r="N2" t="str">
            <v>YES</v>
          </cell>
        </row>
        <row r="3">
          <cell r="N3" t="str">
            <v>NO</v>
          </cell>
        </row>
        <row r="6">
          <cell r="N6" t="str">
            <v>-</v>
          </cell>
        </row>
        <row r="7">
          <cell r="N7" t="str">
            <v>YELLOW/RED FLASH</v>
          </cell>
        </row>
        <row r="8">
          <cell r="N8" t="str">
            <v>ALL RED</v>
          </cell>
        </row>
        <row r="10">
          <cell r="N10" t="str">
            <v>-</v>
          </cell>
        </row>
        <row r="11">
          <cell r="N11" t="str">
            <v>GREEN</v>
          </cell>
        </row>
        <row r="12">
          <cell r="N12" t="str">
            <v>YELLOW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view="pageBreakPreview" zoomScaleNormal="100" zoomScaleSheetLayoutView="100" workbookViewId="0">
      <selection activeCell="F3" sqref="A3:XFD4"/>
    </sheetView>
  </sheetViews>
  <sheetFormatPr defaultColWidth="0" defaultRowHeight="15" zeroHeight="1" x14ac:dyDescent="0.25"/>
  <cols>
    <col min="1" max="1" width="16" customWidth="1"/>
    <col min="2" max="2" width="10.75" customWidth="1"/>
    <col min="3" max="3" width="17.375" customWidth="1"/>
    <col min="4" max="4" width="18.625" customWidth="1"/>
    <col min="5" max="5" width="17.625" customWidth="1"/>
    <col min="6" max="9" width="12.125" customWidth="1"/>
    <col min="10" max="10" width="20.125" customWidth="1"/>
    <col min="11" max="16384" width="9.125" hidden="1"/>
  </cols>
  <sheetData>
    <row r="1" spans="1:10" ht="30" customHeight="1" x14ac:dyDescent="0.25">
      <c r="A1" s="9" t="s">
        <v>11</v>
      </c>
      <c r="B1" s="10"/>
      <c r="C1" s="10"/>
      <c r="D1" s="10"/>
      <c r="E1" s="10"/>
      <c r="F1" s="10"/>
      <c r="G1" s="10"/>
      <c r="H1" s="10"/>
      <c r="I1" s="10"/>
      <c r="J1" s="11"/>
    </row>
    <row r="2" spans="1:10" ht="60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ht="27" customHeight="1" x14ac:dyDescent="0.25">
      <c r="A3" s="15" t="s">
        <v>18</v>
      </c>
      <c r="B3" s="6">
        <v>480</v>
      </c>
      <c r="C3" s="12">
        <f>IF(B3="-","-",(B3*SUM(G3:G4))/1000)</f>
        <v>4.4832000000000001</v>
      </c>
      <c r="D3" s="6" t="s">
        <v>15</v>
      </c>
      <c r="E3" s="6">
        <f>IF(G3="-","-",IF(SUM(G3:G4)/0.8&lt;60,60,IF(SUM(G3:G4)/0.8&lt;100,100,200)))</f>
        <v>60</v>
      </c>
      <c r="F3" s="1" t="s">
        <v>16</v>
      </c>
      <c r="G3" s="3">
        <v>7</v>
      </c>
      <c r="H3" s="1">
        <f>IF(G3="-","-",ROUNDUP(G3/0.8,-1))</f>
        <v>10</v>
      </c>
      <c r="I3" s="1">
        <v>4</v>
      </c>
      <c r="J3" s="6" t="s">
        <v>14</v>
      </c>
    </row>
    <row r="4" spans="1:10" ht="27" customHeight="1" x14ac:dyDescent="0.25">
      <c r="A4" s="7"/>
      <c r="B4" s="7"/>
      <c r="C4" s="13"/>
      <c r="D4" s="7"/>
      <c r="E4" s="7"/>
      <c r="F4" s="1" t="s">
        <v>17</v>
      </c>
      <c r="G4" s="3">
        <v>2.34</v>
      </c>
      <c r="H4" s="1">
        <f t="shared" ref="H4:H7" si="0">IF(G4="-","-",ROUNDUP(G4/0.8,-1))</f>
        <v>10</v>
      </c>
      <c r="I4" s="1">
        <v>4</v>
      </c>
      <c r="J4" s="7"/>
    </row>
    <row r="5" spans="1:10" ht="12.75" customHeight="1" x14ac:dyDescent="0.25">
      <c r="A5" s="6" t="s">
        <v>0</v>
      </c>
      <c r="B5" s="6" t="s">
        <v>0</v>
      </c>
      <c r="C5" s="12" t="str">
        <f>IF(B5="-","-",(B5*SUM(G5:G7))/1000)</f>
        <v>-</v>
      </c>
      <c r="D5" s="6" t="s">
        <v>0</v>
      </c>
      <c r="E5" s="6" t="str">
        <f>IF(C5="-","-",IF(SUM(G5:G7)/0.8&lt;60,60,IF(SUM(G5:G7)/0.8&lt;100,100,200)))</f>
        <v>-</v>
      </c>
      <c r="F5" s="1" t="s">
        <v>0</v>
      </c>
      <c r="G5" s="3" t="s">
        <v>0</v>
      </c>
      <c r="H5" s="1" t="str">
        <f t="shared" si="0"/>
        <v>-</v>
      </c>
      <c r="I5" s="1" t="s">
        <v>0</v>
      </c>
      <c r="J5" s="6" t="s">
        <v>0</v>
      </c>
    </row>
    <row r="6" spans="1:10" ht="12.75" customHeight="1" x14ac:dyDescent="0.25">
      <c r="A6" s="7"/>
      <c r="B6" s="7"/>
      <c r="C6" s="13"/>
      <c r="D6" s="7"/>
      <c r="E6" s="7"/>
      <c r="F6" s="1" t="s">
        <v>0</v>
      </c>
      <c r="G6" s="3" t="s">
        <v>0</v>
      </c>
      <c r="H6" s="1" t="str">
        <f t="shared" si="0"/>
        <v>-</v>
      </c>
      <c r="I6" s="1" t="s">
        <v>0</v>
      </c>
      <c r="J6" s="7"/>
    </row>
    <row r="7" spans="1:10" ht="12.75" customHeight="1" x14ac:dyDescent="0.25">
      <c r="A7" s="8"/>
      <c r="B7" s="8"/>
      <c r="C7" s="14"/>
      <c r="D7" s="8"/>
      <c r="E7" s="8"/>
      <c r="F7" s="1" t="s">
        <v>0</v>
      </c>
      <c r="G7" s="3" t="s">
        <v>0</v>
      </c>
      <c r="H7" s="1" t="str">
        <f t="shared" si="0"/>
        <v>-</v>
      </c>
      <c r="I7" s="1" t="s">
        <v>0</v>
      </c>
      <c r="J7" s="8"/>
    </row>
    <row r="8" spans="1:10" hidden="1" x14ac:dyDescent="0.25"/>
    <row r="9" spans="1:10" hidden="1" x14ac:dyDescent="0.25"/>
    <row r="10" spans="1:10" hidden="1" x14ac:dyDescent="0.25"/>
    <row r="11" spans="1:10" hidden="1" x14ac:dyDescent="0.25"/>
    <row r="12" spans="1:10" hidden="1" x14ac:dyDescent="0.25"/>
    <row r="13" spans="1:10" hidden="1" x14ac:dyDescent="0.25"/>
    <row r="14" spans="1:10" hidden="1" x14ac:dyDescent="0.25">
      <c r="B14" s="4">
        <v>120</v>
      </c>
      <c r="C14" s="4"/>
      <c r="D14" s="5" t="s">
        <v>12</v>
      </c>
    </row>
    <row r="15" spans="1:10" hidden="1" x14ac:dyDescent="0.25">
      <c r="B15" s="4">
        <v>240</v>
      </c>
      <c r="C15" s="4"/>
      <c r="D15" s="5" t="s">
        <v>13</v>
      </c>
    </row>
    <row r="16" spans="1:10" hidden="1" x14ac:dyDescent="0.25">
      <c r="B16" s="4">
        <v>480</v>
      </c>
      <c r="C16" s="4"/>
      <c r="D16" s="4">
        <v>2</v>
      </c>
    </row>
    <row r="17" spans="2:4" hidden="1" x14ac:dyDescent="0.25">
      <c r="B17" s="4"/>
      <c r="C17" s="4"/>
      <c r="D17" s="4">
        <v>4</v>
      </c>
    </row>
    <row r="18" spans="2:4" x14ac:dyDescent="0.25"/>
  </sheetData>
  <mergeCells count="13">
    <mergeCell ref="E3:E4"/>
    <mergeCell ref="E5:E7"/>
    <mergeCell ref="A1:J1"/>
    <mergeCell ref="A3:A4"/>
    <mergeCell ref="B3:B4"/>
    <mergeCell ref="C3:C4"/>
    <mergeCell ref="D3:D4"/>
    <mergeCell ref="J3:J4"/>
    <mergeCell ref="A5:A7"/>
    <mergeCell ref="B5:B7"/>
    <mergeCell ref="C5:C7"/>
    <mergeCell ref="D5:D7"/>
    <mergeCell ref="J5:J7"/>
  </mergeCells>
  <dataValidations count="1">
    <dataValidation type="list" allowBlank="1" showInputMessage="1" showErrorMessage="1" sqref="B3:B4">
      <formula1>$B$14:$B$16</formula1>
    </dataValidation>
  </dataValidations>
  <pageMargins left="0.7" right="0.7" top="0.75" bottom="0.75" header="0.3" footer="0.3"/>
  <pageSetup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Document_x0020_Type xmlns="9c31f728-70c6-4561-924f-a86a4a3b8edb">Lighting Design Reference Packet</Document_x0020_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7AB86A6FF6A8429B4EC2036BCC9ADB" ma:contentTypeVersion="2" ma:contentTypeDescription="Create a new document." ma:contentTypeScope="" ma:versionID="1476336a0443e3a1ae332b9c6f8a9766">
  <xsd:schema xmlns:xsd="http://www.w3.org/2001/XMLSchema" xmlns:xs="http://www.w3.org/2001/XMLSchema" xmlns:p="http://schemas.microsoft.com/office/2006/metadata/properties" xmlns:ns1="http://schemas.microsoft.com/sharepoint/v3" xmlns:ns2="9c31f728-70c6-4561-924f-a86a4a3b8edb" targetNamespace="http://schemas.microsoft.com/office/2006/metadata/properties" ma:root="true" ma:fieldsID="47d5acba80b8f4f307dc97fce8bffdbd" ns1:_="" ns2:_="">
    <xsd:import namespace="http://schemas.microsoft.com/sharepoint/v3"/>
    <xsd:import namespace="9c31f728-70c6-4561-924f-a86a4a3b8ed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Document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1f728-70c6-4561-924f-a86a4a3b8edb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10" nillable="true" ma:displayName="Document Type" ma:default="ODOT Selective Coordination Spreadsheet" ma:format="Dropdown" ma:internalName="Document_x0020_Type">
      <xsd:simpleType>
        <xsd:restriction base="dms:Choice">
          <xsd:enumeration value="Drilled Shaft"/>
          <xsd:enumeration value="Detour Information"/>
          <xsd:enumeration value="Lighting Design Reference Packet"/>
          <xsd:enumeration value="ODOT Selective Coordination Spreadsheet"/>
          <xsd:enumeration value="Proprietary Product Approval Request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730E1D-685E-45ED-9BEF-D7300D32DB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CE8707-A2D0-4179-A000-614DECD04E8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9c31f728-70c6-4561-924f-a86a4a3b8edb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000562-D1AA-412D-8992-740204C37B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c31f728-70c6-4561-924f-a86a4a3b8e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CENTER DATA TABLE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Control Center Data Chart</dc:title>
  <dc:creator>Stephanie Marik</dc:creator>
  <cp:lastModifiedBy>Ryan, Kevin</cp:lastModifiedBy>
  <cp:lastPrinted>2017-09-18T19:08:23Z</cp:lastPrinted>
  <dcterms:created xsi:type="dcterms:W3CDTF">2015-12-15T14:58:30Z</dcterms:created>
  <dcterms:modified xsi:type="dcterms:W3CDTF">2020-04-08T15:43:14Z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0x0101002B7AB86A6FF6A8429B4EC2036BCC9ADB</vt:lpwstr>
  </property>
</Properties>
</file>